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251" lockStructure="1"/>
  <bookViews>
    <workbookView xWindow="480" yWindow="72" windowWidth="12132" windowHeight="7680"/>
  </bookViews>
  <sheets>
    <sheet name="calculateur" sheetId="2" r:id="rId1"/>
    <sheet name="barême" sheetId="1" r:id="rId2"/>
  </sheets>
  <calcPr calcId="145621" concurrentCalc="0"/>
</workbook>
</file>

<file path=xl/calcChain.xml><?xml version="1.0" encoding="utf-8"?>
<calcChain xmlns="http://schemas.openxmlformats.org/spreadsheetml/2006/main">
  <c r="G4" i="2" l="1"/>
  <c r="B4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B10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Y4" i="2"/>
</calcChain>
</file>

<file path=xl/sharedStrings.xml><?xml version="1.0" encoding="utf-8"?>
<sst xmlns="http://schemas.openxmlformats.org/spreadsheetml/2006/main" count="42" uniqueCount="39">
  <si>
    <t>Barème concernant le subventionnement des études musicales</t>
  </si>
  <si>
    <t>Revenu annuel brut</t>
  </si>
  <si>
    <t>Enfant 1</t>
  </si>
  <si>
    <t>Enfant 2</t>
  </si>
  <si>
    <t>Enfant 3 et suivants</t>
  </si>
  <si>
    <t>de</t>
  </si>
  <si>
    <t>à</t>
  </si>
  <si>
    <t>Nombre d'enfant à charge</t>
  </si>
  <si>
    <t>si1</t>
  </si>
  <si>
    <t>si2</t>
  </si>
  <si>
    <t>si3</t>
  </si>
  <si>
    <t>si4</t>
  </si>
  <si>
    <t>si5</t>
  </si>
  <si>
    <t>si6</t>
  </si>
  <si>
    <t>si7</t>
  </si>
  <si>
    <t>si8</t>
  </si>
  <si>
    <t>si9</t>
  </si>
  <si>
    <t>si10</t>
  </si>
  <si>
    <t>si11</t>
  </si>
  <si>
    <t>si12</t>
  </si>
  <si>
    <t>si13</t>
  </si>
  <si>
    <t>si14</t>
  </si>
  <si>
    <t>si15</t>
  </si>
  <si>
    <t>si16</t>
  </si>
  <si>
    <t>si17</t>
  </si>
  <si>
    <t>si18</t>
  </si>
  <si>
    <t>si19</t>
  </si>
  <si>
    <t>Calculateur pour la demande de subvention accordée aux élèves des écoles de Musique reconnues par la FEM</t>
  </si>
  <si>
    <t>Barême n°</t>
  </si>
  <si>
    <t>Tarif de la subvention accordée 
par la Ville de Nyon</t>
  </si>
  <si>
    <t>Veuillez saisir le montant brut annuel total cumulé du revenu de l'ensemble 
des membres du ménage (y compris allocations familiales, 
pensions alimentaires reçues/versées, indemnités de la caisse de chômage, 
prestations complémentaires, RI, rentes, bourse d'étude, frais soumis à l'AVS, 
13ème salaire, prime, etc.)</t>
  </si>
  <si>
    <t>Calculé automatiquement à partir de la feuille "barême"
(dans l'autre onglet du document)</t>
  </si>
  <si>
    <r>
      <t>Il s'agit du nombre d'enfants du ménage</t>
    </r>
    <r>
      <rPr>
        <b/>
        <i/>
        <sz val="9"/>
        <color theme="1"/>
        <rFont val="Calibri"/>
        <family val="2"/>
        <scheme val="minor"/>
      </rPr>
      <t xml:space="preserve"> suivant des cours dans une école de musique</t>
    </r>
  </si>
  <si>
    <t>Il s'agit du montant de la facture reçue de l'école. Ne pas oublier de déduire le prix du prêt/ location d'un instrument</t>
  </si>
  <si>
    <t>Sous réserve du calcul effectué par la Ville de Nyon</t>
  </si>
  <si>
    <r>
      <t xml:space="preserve">Montant de l'écolage </t>
    </r>
    <r>
      <rPr>
        <b/>
        <sz val="11"/>
        <color theme="1"/>
        <rFont val="Calibri"/>
        <family val="2"/>
        <scheme val="minor"/>
      </rPr>
      <t>enfant 1</t>
    </r>
  </si>
  <si>
    <r>
      <t xml:space="preserve">Montant de l'écolage </t>
    </r>
    <r>
      <rPr>
        <b/>
        <sz val="11"/>
        <color theme="1"/>
        <rFont val="Calibri"/>
        <family val="2"/>
        <scheme val="minor"/>
      </rPr>
      <t>enfant 2</t>
    </r>
  </si>
  <si>
    <r>
      <t xml:space="preserve">Montant de l'écolage </t>
    </r>
    <r>
      <rPr>
        <b/>
        <sz val="11"/>
        <color theme="1"/>
        <rFont val="Calibri"/>
        <family val="2"/>
        <scheme val="minor"/>
      </rPr>
      <t>enfant 3</t>
    </r>
  </si>
  <si>
    <r>
      <t xml:space="preserve">Il s'agit du montant de la facture reçue de l'école. Ne pas oublier de déduire le prix du prêt/ location d'un instrument </t>
    </r>
    <r>
      <rPr>
        <b/>
        <i/>
        <sz val="9"/>
        <color theme="1"/>
        <rFont val="Calibri"/>
        <family val="2"/>
        <scheme val="minor"/>
      </rPr>
      <t>(si plus de 3 enfants, veuillez contacter directement le Service des Affaires Sociales, Education et Jeunesse au numéro 022 316 40 60)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</si>
</sst>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fr.&quot;\ #,##0;&quot;fr.&quot;\ \-#,##0"/>
    <numFmt numFmtId="44" formatCode="_ &quot;fr.&quot;\ * #,##0.00_ ;_ &quot;fr.&quot;\ * \-#,##0.00_ ;_ &quot;fr.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9" fontId="3" fillId="0" borderId="1" xfId="0" applyNumberFormat="1" applyFont="1" applyBorder="1" applyAlignment="1">
      <alignment horizontal="left" vertical="center" wrapText="1"/>
    </xf>
    <xf numFmtId="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>
      <alignment horizontal="left"/>
    </xf>
    <xf numFmtId="44" fontId="0" fillId="0" borderId="2" xfId="1" applyFont="1" applyBorder="1" applyProtection="1">
      <protection locked="0"/>
    </xf>
    <xf numFmtId="0" fontId="0" fillId="0" borderId="2" xfId="1" applyNumberFormat="1" applyFont="1" applyBorder="1"/>
    <xf numFmtId="0" fontId="0" fillId="0" borderId="2" xfId="0" applyBorder="1" applyProtection="1">
      <protection locked="0"/>
    </xf>
    <xf numFmtId="44" fontId="6" fillId="0" borderId="2" xfId="1" applyFont="1" applyBorder="1"/>
    <xf numFmtId="0" fontId="2" fillId="3" borderId="3" xfId="0" applyFont="1" applyFill="1" applyBorder="1" applyAlignment="1">
      <alignment wrapText="1"/>
    </xf>
    <xf numFmtId="0" fontId="7" fillId="0" borderId="5" xfId="0" applyFont="1" applyBorder="1" applyAlignment="1">
      <alignment horizontal="justify" vertical="center" wrapText="1"/>
    </xf>
    <xf numFmtId="0" fontId="9" fillId="0" borderId="0" xfId="0" applyFont="1"/>
    <xf numFmtId="0" fontId="0" fillId="3" borderId="2" xfId="0" applyFill="1" applyBorder="1" applyAlignment="1">
      <alignment vertical="center"/>
    </xf>
    <xf numFmtId="44" fontId="0" fillId="0" borderId="2" xfId="1" applyFont="1" applyBorder="1" applyAlignment="1" applyProtection="1">
      <alignment vertical="center"/>
      <protection locked="0"/>
    </xf>
    <xf numFmtId="0" fontId="10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793252</xdr:colOff>
      <xdr:row>0</xdr:row>
      <xdr:rowOff>1516512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31602" cy="151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workbookViewId="0">
      <selection activeCell="B13" sqref="B13"/>
    </sheetView>
  </sheetViews>
  <sheetFormatPr baseColWidth="10" defaultRowHeight="28.2" customHeight="1" x14ac:dyDescent="0.3"/>
  <cols>
    <col min="1" max="1" width="30.5546875" customWidth="1"/>
    <col min="2" max="2" width="23.109375" customWidth="1"/>
    <col min="3" max="3" width="58.109375" customWidth="1"/>
  </cols>
  <sheetData>
    <row r="1" spans="1:26" ht="120" customHeight="1" x14ac:dyDescent="0.25"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8.2" customHeight="1" thickBot="1" x14ac:dyDescent="0.35">
      <c r="A2" s="17" t="s">
        <v>27</v>
      </c>
      <c r="B2" s="18"/>
      <c r="C2" s="18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72.75" customHeight="1" thickBot="1" x14ac:dyDescent="0.35">
      <c r="A3" s="4" t="s">
        <v>1</v>
      </c>
      <c r="B3" s="6"/>
      <c r="C3" s="11" t="s">
        <v>30</v>
      </c>
      <c r="E3" s="12"/>
      <c r="F3" s="12"/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5" t="s">
        <v>26</v>
      </c>
      <c r="Z3" s="12"/>
    </row>
    <row r="4" spans="1:26" ht="28.2" customHeight="1" thickBot="1" x14ac:dyDescent="0.35">
      <c r="A4" s="5" t="s">
        <v>28</v>
      </c>
      <c r="B4" s="7" t="str">
        <f>IF(ISBLANK(B3)," ",G4)</f>
        <v xml:space="preserve"> </v>
      </c>
      <c r="C4" s="11" t="s">
        <v>31</v>
      </c>
      <c r="E4" s="12"/>
      <c r="F4" s="12"/>
      <c r="G4" s="15">
        <f>IF(AND(calculateur!B3&gt;=barême!B4,calculateur!B3&lt;=barême!C4),barême!A4,calculateur!H4)</f>
        <v>1</v>
      </c>
      <c r="H4" s="15">
        <f>IF(AND(calculateur!B3&gt;=barême!B5,calculateur!B3&lt;=barême!C5),barême!A5,calculateur!I4)</f>
        <v>19</v>
      </c>
      <c r="I4" s="15">
        <f>IF(AND(calculateur!B3&gt;=barême!B6,calculateur!B3&lt;=barême!C6),barême!A6,calculateur!J4)</f>
        <v>19</v>
      </c>
      <c r="J4" s="15">
        <f>IF(AND(calculateur!B3&gt;=barême!B7,calculateur!B3&lt;=barême!C7),barême!A7,calculateur!K4)</f>
        <v>19</v>
      </c>
      <c r="K4" s="15">
        <f>IF(AND(calculateur!B3&gt;=barême!B8,calculateur!B3&lt;=barême!C8),barême!A8,calculateur!L4)</f>
        <v>19</v>
      </c>
      <c r="L4" s="15">
        <f>IF(AND(calculateur!B3&gt;=barême!B9,calculateur!B3&lt;=barême!C9),barême!A9,calculateur!M4)</f>
        <v>19</v>
      </c>
      <c r="M4" s="15">
        <f>IF(AND(calculateur!B3&gt;=barême!B10,calculateur!B3&lt;=barême!C10),barême!A10,calculateur!N4)</f>
        <v>19</v>
      </c>
      <c r="N4" s="15">
        <f>IF(AND(calculateur!B3&gt;=barême!B11,calculateur!B3&lt;=barême!C11),barême!A11,calculateur!O4)</f>
        <v>19</v>
      </c>
      <c r="O4" s="15">
        <f>IF(AND(calculateur!B3&gt;=barême!B12,calculateur!B3&lt;=barême!C12),barême!A12,calculateur!P4)</f>
        <v>19</v>
      </c>
      <c r="P4" s="15">
        <f>IF(AND(calculateur!B3&gt;=barême!B13,calculateur!B3&lt;=barême!C13),barême!A13,calculateur!Q4)</f>
        <v>19</v>
      </c>
      <c r="Q4" s="15">
        <f>IF(AND(calculateur!B3&gt;=barême!B14,calculateur!B3&lt;=barême!C14),barême!A14,calculateur!R4)</f>
        <v>19</v>
      </c>
      <c r="R4" s="15">
        <f>IF(AND(calculateur!B3&gt;=barême!B15,calculateur!B3&lt;=barême!C15),barême!A15,calculateur!S4)</f>
        <v>19</v>
      </c>
      <c r="S4" s="15">
        <f>IF(AND(calculateur!B3&gt;=barême!B16,calculateur!B3&lt;=barême!C16),barême!A16,calculateur!T4)</f>
        <v>19</v>
      </c>
      <c r="T4" s="15">
        <f>IF(AND(calculateur!B3&gt;=barême!B17,calculateur!B3&lt;=barême!C17),barême!A17,calculateur!U4)</f>
        <v>19</v>
      </c>
      <c r="U4" s="15">
        <f>IF(AND(calculateur!B3&gt;=barême!B18,calculateur!B3&lt;=barême!C18),barême!A18,calculateur!V4)</f>
        <v>19</v>
      </c>
      <c r="V4" s="15">
        <f>IF(AND(calculateur!B3&gt;=barême!B19,calculateur!B3&lt;=barême!C19),barême!A19,calculateur!W4)</f>
        <v>19</v>
      </c>
      <c r="W4" s="15">
        <f>IF(AND(calculateur!B3&gt;=barême!B20,calculateur!B3&lt;=barême!C20),barême!A20,calculateur!X4)</f>
        <v>19</v>
      </c>
      <c r="X4" s="15">
        <f>IF(AND(calculateur!B3&gt;=barême!B21,calculateur!B3&lt;=barême!C21),barême!A21,calculateur!Y4)</f>
        <v>19</v>
      </c>
      <c r="Y4" s="15">
        <f>barême!A22</f>
        <v>19</v>
      </c>
      <c r="Z4" s="12"/>
    </row>
    <row r="5" spans="1:26" ht="28.2" customHeight="1" thickBot="1" x14ac:dyDescent="0.35">
      <c r="A5" s="4" t="s">
        <v>7</v>
      </c>
      <c r="B5" s="8"/>
      <c r="C5" s="11" t="s">
        <v>32</v>
      </c>
      <c r="E5" s="12"/>
      <c r="F5" s="12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2"/>
    </row>
    <row r="6" spans="1:26" ht="28.2" customHeight="1" thickBot="1" x14ac:dyDescent="0.35">
      <c r="A6" s="4" t="s">
        <v>35</v>
      </c>
      <c r="B6" s="6"/>
      <c r="C6" s="11" t="s">
        <v>33</v>
      </c>
      <c r="E6" s="12"/>
      <c r="F6" s="12"/>
      <c r="G6" s="15" t="s">
        <v>8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2"/>
    </row>
    <row r="7" spans="1:26" ht="28.2" customHeight="1" thickBot="1" x14ac:dyDescent="0.35">
      <c r="A7" s="4" t="s">
        <v>36</v>
      </c>
      <c r="B7" s="6"/>
      <c r="C7" s="11" t="s">
        <v>33</v>
      </c>
      <c r="E7" s="12"/>
      <c r="F7" s="12"/>
      <c r="G7" s="15" t="e">
        <f>IF(AND(calculateur!B4=barême!A4,calculateur!B5=1),calculateur!B6*barême!D4,H7)</f>
        <v>#REF!</v>
      </c>
      <c r="H7" s="15" t="e">
        <f>IF(AND(calculateur!B4=barême!A4,calculateur!B5=2),(calculateur!B6*barême!D4)+(calculateur!B7*barême!E4),I7)</f>
        <v>#REF!</v>
      </c>
      <c r="I7" s="15" t="e">
        <f>IF(AND(calculateur!B4=barême!A4,calculateur!B5&gt;=3),(calculateur!B6*barême!D4)+(calculateur!B7*barême!E4)+(calculateur!B8*barême!F4),G8)</f>
        <v>#REF!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2"/>
    </row>
    <row r="8" spans="1:26" ht="52.5" customHeight="1" thickBot="1" x14ac:dyDescent="0.35">
      <c r="A8" s="13" t="s">
        <v>37</v>
      </c>
      <c r="B8" s="14"/>
      <c r="C8" s="11" t="s">
        <v>38</v>
      </c>
      <c r="E8" s="12"/>
      <c r="F8" s="12"/>
      <c r="G8" s="15" t="e">
        <f>IF(AND(calculateur!B4=barême!A5,calculateur!B5=1),calculateur!B6*barême!D5,H8)</f>
        <v>#REF!</v>
      </c>
      <c r="H8" s="15" t="e">
        <f>IF(AND(calculateur!B4=barême!A5,calculateur!B5=2),(calculateur!B6*barême!D5)+(calculateur!B7*barême!E5),I8)</f>
        <v>#REF!</v>
      </c>
      <c r="I8" s="15" t="e">
        <f>IF(AND(calculateur!B4=barême!A5,calculateur!B5&gt;=3),(calculateur!B6*barême!D5)+(calculateur!B7*barême!E5)+(calculateur!B8*barême!F5),G9)</f>
        <v>#REF!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2"/>
    </row>
    <row r="9" spans="1:26" ht="28.2" customHeight="1" thickBot="1" x14ac:dyDescent="0.35">
      <c r="E9" s="12"/>
      <c r="F9" s="12"/>
      <c r="G9" s="15" t="e">
        <f>IF(AND(calculateur!B4=barême!A6,calculateur!B5=1),calculateur!B6*barême!D6,H9)</f>
        <v>#REF!</v>
      </c>
      <c r="H9" s="15" t="e">
        <f>IF(AND(calculateur!B4=barême!A6,calculateur!B5=2),(calculateur!B6*barême!D6)+(calculateur!B7*barême!E6),I9)</f>
        <v>#REF!</v>
      </c>
      <c r="I9" s="15" t="e">
        <f>IF(AND(calculateur!B4=barême!A6,calculateur!B5&gt;=3),(calculateur!B6*barême!D6)+(calculateur!B7*barême!E6)+(calculateur!B8*barême!F6),G10)</f>
        <v>#REF!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2"/>
    </row>
    <row r="10" spans="1:26" ht="30.75" customHeight="1" thickBot="1" x14ac:dyDescent="0.35">
      <c r="A10" s="10" t="s">
        <v>29</v>
      </c>
      <c r="B10" s="9" t="str">
        <f>IF(B5=1,IF(OR(ISBLANK(B3),ISBLANK(B5),ISBLANK(B6))," ",G7),IF(B5=2,IF(OR(ISBLANK(B3),ISBLANK(B5),ISBLANK(B6),ISBLANK(B7))," ",G7),IF(OR(ISBLANK(B3),ISBLANK(B5),ISBLANK(B6),ISBLANK(B7),ISBLANK(B8))," ",G7)))</f>
        <v xml:space="preserve"> </v>
      </c>
      <c r="C10" s="11" t="s">
        <v>34</v>
      </c>
      <c r="E10" s="12"/>
      <c r="F10" s="12"/>
      <c r="G10" s="15" t="e">
        <f>IF(AND(calculateur!B4=barême!A7,calculateur!B5=1),calculateur!B6*barême!D7,H10)</f>
        <v>#REF!</v>
      </c>
      <c r="H10" s="15" t="e">
        <f>IF(AND(calculateur!B4=barême!A7,calculateur!B5=2),(calculateur!B6*barême!D7)+(calculateur!B7*barême!E7),I10)</f>
        <v>#REF!</v>
      </c>
      <c r="I10" s="15" t="e">
        <f>IF(AND(calculateur!B4=barême!A7,calculateur!B5&gt;=3),(calculateur!B6*barême!D7)+(calculateur!B7*barême!E7)+(calculateur!B8*barême!F7),G11)</f>
        <v>#REF!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2"/>
    </row>
    <row r="11" spans="1:26" ht="28.2" customHeight="1" x14ac:dyDescent="0.3">
      <c r="E11" s="12"/>
      <c r="F11" s="12"/>
      <c r="G11" s="15" t="e">
        <f>IF(AND(calculateur!B4=barême!A8,calculateur!B5=1),calculateur!B6*barême!D8,H11)</f>
        <v>#REF!</v>
      </c>
      <c r="H11" s="15" t="e">
        <f>IF(AND(calculateur!B4=barême!A8,calculateur!B5=2),(calculateur!B6*barême!D8)+(calculateur!B7*barême!E8),I11)</f>
        <v>#REF!</v>
      </c>
      <c r="I11" s="15" t="e">
        <f>IF(AND(calculateur!B4=barême!A8,calculateur!B5&gt;=3),(calculateur!B6*barême!D8)+(calculateur!B7*barême!E8)+(calculateur!B8*barême!F8),G12)</f>
        <v>#REF!</v>
      </c>
      <c r="J11" s="15"/>
      <c r="K11" s="15"/>
      <c r="L11" s="16"/>
      <c r="M11" s="16"/>
      <c r="N11" s="16"/>
      <c r="O11" s="16"/>
      <c r="P11" s="16"/>
      <c r="Q11" s="16"/>
      <c r="R11" s="15"/>
      <c r="S11" s="15"/>
      <c r="T11" s="15"/>
      <c r="U11" s="15"/>
      <c r="V11" s="15"/>
      <c r="W11" s="15"/>
      <c r="X11" s="15"/>
      <c r="Y11" s="15"/>
      <c r="Z11" s="12"/>
    </row>
    <row r="12" spans="1:26" ht="28.2" customHeight="1" x14ac:dyDescent="0.3">
      <c r="E12" s="12"/>
      <c r="F12" s="12"/>
      <c r="G12" s="15" t="e">
        <f>IF(AND(calculateur!B4=barême!A9,calculateur!B5=1),calculateur!B6*barême!D9,H12)</f>
        <v>#REF!</v>
      </c>
      <c r="H12" s="15" t="e">
        <f>IF(AND(calculateur!B4=barême!A9,calculateur!B5=2),(calculateur!B6*barême!D9)+(calculateur!B7*barême!E9),I12)</f>
        <v>#REF!</v>
      </c>
      <c r="I12" s="15" t="e">
        <f>IF(AND(calculateur!B4=barême!A9,calculateur!B5&gt;=3),(calculateur!B6*barême!D9)+(calculateur!B7*barême!E9)+(calculateur!B8*barême!F9),G13)</f>
        <v>#REF!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2"/>
    </row>
    <row r="13" spans="1:26" ht="28.2" customHeight="1" x14ac:dyDescent="0.3">
      <c r="E13" s="12"/>
      <c r="F13" s="12"/>
      <c r="G13" s="15" t="e">
        <f>IF(AND(calculateur!B4=barême!A10,calculateur!B5=1),calculateur!B6*barême!D10,H13)</f>
        <v>#REF!</v>
      </c>
      <c r="H13" s="15" t="e">
        <f>IF(AND(calculateur!B4=barême!A10,calculateur!B5=2),(calculateur!B6*barême!D10)+(calculateur!B7*barême!E10),I13)</f>
        <v>#REF!</v>
      </c>
      <c r="I13" s="15" t="e">
        <f>IF(AND(calculateur!B4=barême!A10,calculateur!B5&gt;=3),(calculateur!B6*barême!D10)+(calculateur!B7*barême!E10)+(calculateur!B8*barême!F10),G14)</f>
        <v>#REF!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2"/>
    </row>
    <row r="14" spans="1:26" ht="28.2" customHeight="1" x14ac:dyDescent="0.3">
      <c r="E14" s="12"/>
      <c r="F14" s="12"/>
      <c r="G14" s="15" t="e">
        <f>IF(AND(calculateur!B4=barême!A11,calculateur!B5=1),calculateur!B6*barême!D11,H14)</f>
        <v>#REF!</v>
      </c>
      <c r="H14" s="15" t="e">
        <f>IF(AND(calculateur!B4=barême!A11,calculateur!B5=2),(calculateur!B6*barême!D11)+(calculateur!B7*barême!E11),I14)</f>
        <v>#REF!</v>
      </c>
      <c r="I14" s="15" t="e">
        <f>IF(AND(calculateur!B4=barême!A11,calculateur!B5&gt;=3),(calculateur!B6*barême!D11)+(calculateur!B7*barême!E11)+(calculateur!B8*barême!F11),G15)</f>
        <v>#REF!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2"/>
    </row>
    <row r="15" spans="1:26" ht="28.2" customHeight="1" x14ac:dyDescent="0.3">
      <c r="E15" s="12"/>
      <c r="F15" s="12"/>
      <c r="G15" s="15" t="e">
        <f>IF(AND(calculateur!B4=barême!A12,calculateur!B5=1),calculateur!B6*barême!D12,H15)</f>
        <v>#REF!</v>
      </c>
      <c r="H15" s="15" t="e">
        <f>IF(AND(calculateur!B4=barême!A12,calculateur!B5=2),(calculateur!B6*barême!D12)+(calculateur!B7*barême!E12),I15)</f>
        <v>#REF!</v>
      </c>
      <c r="I15" s="15" t="e">
        <f>IF(AND(calculateur!B4=barême!A12,calculateur!B5&gt;=3),(calculateur!B6*barême!D12)+(calculateur!B7*barême!E12)+(calculateur!B8*barême!F12),G16)</f>
        <v>#REF!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2"/>
    </row>
    <row r="16" spans="1:26" ht="28.2" customHeight="1" x14ac:dyDescent="0.3">
      <c r="E16" s="12"/>
      <c r="F16" s="12"/>
      <c r="G16" s="15" t="e">
        <f>IF(AND(calculateur!B4=barême!A13,calculateur!B5=1),calculateur!B6*barême!D13,H16)</f>
        <v>#REF!</v>
      </c>
      <c r="H16" s="15" t="e">
        <f>IF(AND(calculateur!B4=barême!A13,calculateur!B5=2),(calculateur!B6*barême!D13)+(calculateur!B7*barême!E13),I16)</f>
        <v>#REF!</v>
      </c>
      <c r="I16" s="15" t="e">
        <f>IF(AND(calculateur!B4=barême!A13,calculateur!B5&gt;=3),(calculateur!B6*barême!D13)+(calculateur!B7*barême!E13)+(calculateur!B8*barême!F13),G17)</f>
        <v>#REF!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2"/>
    </row>
    <row r="17" spans="5:26" ht="28.2" customHeight="1" x14ac:dyDescent="0.3">
      <c r="E17" s="12"/>
      <c r="F17" s="12"/>
      <c r="G17" s="15" t="e">
        <f>IF(AND(calculateur!B4=barême!A14,calculateur!B5=1),calculateur!B6*barême!D14,H17)</f>
        <v>#REF!</v>
      </c>
      <c r="H17" s="15" t="e">
        <f>IF(AND(calculateur!B4=barême!A14,calculateur!B5=2),(calculateur!B6*barême!D14)+(calculateur!B7*barême!E14),I17)</f>
        <v>#REF!</v>
      </c>
      <c r="I17" s="15" t="e">
        <f>IF(AND(calculateur!B4=barême!A14,calculateur!B5&gt;=3),(calculateur!B6*barême!D14)+(calculateur!B7*barême!E14)+(calculateur!B8*barême!F14),G18)</f>
        <v>#REF!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2"/>
    </row>
    <row r="18" spans="5:26" ht="28.2" customHeight="1" x14ac:dyDescent="0.3">
      <c r="E18" s="12"/>
      <c r="F18" s="12"/>
      <c r="G18" s="15" t="e">
        <f>IF(AND(calculateur!B4=barême!A15,calculateur!B5=1),calculateur!B6*barême!D15,H18)</f>
        <v>#REF!</v>
      </c>
      <c r="H18" s="15" t="e">
        <f>IF(AND(calculateur!B4=barême!A15,calculateur!B5=2),(calculateur!B6*barême!D15)+(calculateur!B7*barême!E15),I18)</f>
        <v>#REF!</v>
      </c>
      <c r="I18" s="15" t="e">
        <f>IF(AND(calculateur!B4=barême!A15,calculateur!B5&gt;=3),(calculateur!B6*barême!D15)+(calculateur!B7*barême!E15)+(calculateur!B8*barême!F15),G19)</f>
        <v>#REF!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2"/>
    </row>
    <row r="19" spans="5:26" ht="28.2" customHeight="1" x14ac:dyDescent="0.3">
      <c r="E19" s="12"/>
      <c r="F19" s="12"/>
      <c r="G19" s="15" t="e">
        <f>IF(AND(calculateur!B4=barême!A16,calculateur!B5=1),calculateur!B6*barême!D16,H19)</f>
        <v>#REF!</v>
      </c>
      <c r="H19" s="15" t="e">
        <f>IF(AND(calculateur!B4=barême!A16,calculateur!B5=2),(calculateur!B6*barême!D16)+(calculateur!B7*barême!E16),I19)</f>
        <v>#REF!</v>
      </c>
      <c r="I19" s="15" t="e">
        <f>IF(AND(calculateur!B4=barême!A16,calculateur!B5&gt;=3),(calculateur!B6*barême!D16)+(calculateur!B7*barême!E16)+(calculateur!B8*barême!F16),G20)</f>
        <v>#REF!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2"/>
    </row>
    <row r="20" spans="5:26" ht="28.2" customHeight="1" x14ac:dyDescent="0.3">
      <c r="E20" s="12"/>
      <c r="F20" s="12"/>
      <c r="G20" s="15" t="e">
        <f>IF(AND(calculateur!B4=barême!A17,calculateur!B5=1),calculateur!B6*barême!D17,H20)</f>
        <v>#REF!</v>
      </c>
      <c r="H20" s="15" t="e">
        <f>IF(AND(calculateur!B4=barême!A17,calculateur!B5=2),(calculateur!B6*barême!D17)+(calculateur!B7*barême!E17),I20)</f>
        <v>#REF!</v>
      </c>
      <c r="I20" s="15" t="e">
        <f>IF(AND(calculateur!B4=barême!A17,calculateur!B5&gt;=3),(calculateur!B6*barême!D17)+(calculateur!B7*barême!E17)+(calculateur!B8*barême!F17),G21)</f>
        <v>#REF!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2"/>
    </row>
    <row r="21" spans="5:26" ht="28.2" customHeight="1" x14ac:dyDescent="0.3">
      <c r="E21" s="12"/>
      <c r="F21" s="12"/>
      <c r="G21" s="15" t="e">
        <f>IF(AND(calculateur!B4=barême!A18,calculateur!B5=1),calculateur!B6*barême!D18,H21)</f>
        <v>#REF!</v>
      </c>
      <c r="H21" s="15" t="e">
        <f>IF(AND(calculateur!B4=barême!A18,calculateur!B5=2),(calculateur!B6*barême!D18)+(calculateur!B7*barême!E18),I21)</f>
        <v>#REF!</v>
      </c>
      <c r="I21" s="15" t="e">
        <f>IF(AND(calculateur!B4=barême!A18,calculateur!B5&gt;=3),(calculateur!B6*barême!D18)+(calculateur!B7*barême!E18)+(calculateur!B8*barême!F18),G22)</f>
        <v>#REF!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2"/>
    </row>
    <row r="22" spans="5:26" ht="28.2" customHeight="1" x14ac:dyDescent="0.3">
      <c r="E22" s="12"/>
      <c r="F22" s="12"/>
      <c r="G22" s="15" t="e">
        <f>IF(AND(calculateur!B4=barême!A19,calculateur!B5=1),calculateur!B6*barême!D19,H22)</f>
        <v>#REF!</v>
      </c>
      <c r="H22" s="15" t="e">
        <f>IF(AND(calculateur!B4=barême!A19,calculateur!B5=2),(calculateur!B6*barême!D19)+(calculateur!B7*barême!E19),I22)</f>
        <v>#REF!</v>
      </c>
      <c r="I22" s="15" t="e">
        <f>IF(AND(calculateur!B4=barême!A19,calculateur!B5&gt;=3),(calculateur!B6*barême!D19)+(calculateur!B7*barême!E19)+(calculateur!B8*barême!F19),G23)</f>
        <v>#REF!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2"/>
    </row>
    <row r="23" spans="5:26" ht="28.2" customHeight="1" x14ac:dyDescent="0.3">
      <c r="E23" s="12"/>
      <c r="F23" s="12"/>
      <c r="G23" s="15" t="e">
        <f>IF(AND(calculateur!B4=barême!A20,calculateur!B5=1),calculateur!B6*barême!D20,H23)</f>
        <v>#REF!</v>
      </c>
      <c r="H23" s="15" t="e">
        <f>IF(AND(calculateur!B4=barême!A20,calculateur!B5=2),(calculateur!B6*barême!D20)+(calculateur!B7*barême!E20),I23)</f>
        <v>#REF!</v>
      </c>
      <c r="I23" s="15" t="e">
        <f>IF(AND(calculateur!B4=barême!A20,calculateur!B5&gt;=3),(calculateur!B6*barême!D20)+(calculateur!B7*barême!E20)+(calculateur!B8*barême!F20),G24)</f>
        <v>#REF!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2"/>
    </row>
    <row r="24" spans="5:26" ht="28.2" customHeight="1" x14ac:dyDescent="0.3">
      <c r="E24" s="12"/>
      <c r="F24" s="12"/>
      <c r="G24" s="15" t="e">
        <f>IF(AND(calculateur!B4=barême!A21,calculateur!B5=1),calculateur!B6*barême!D21,H24)</f>
        <v>#REF!</v>
      </c>
      <c r="H24" s="15" t="e">
        <f>IF(AND(calculateur!B4=barême!A21,calculateur!B5=2),(calculateur!B6*barême!D21)+(calculateur!B7*barême!E21),I24)</f>
        <v>#REF!</v>
      </c>
      <c r="I24" s="15" t="e">
        <f>IF(AND(calculateur!B4=barême!A21,calculateur!B5&gt;=3),(calculateur!B6*barême!D21)+(calculateur!B7*barême!E21)+(calculateur!B8*barême!F21),G25)</f>
        <v>#REF!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2"/>
    </row>
    <row r="25" spans="5:26" ht="28.2" customHeight="1" x14ac:dyDescent="0.3">
      <c r="E25" s="12"/>
      <c r="F25" s="12"/>
      <c r="G25" s="15" t="e">
        <f>IF(AND(calculateur!B4=barême!A22,calculateur!B5=1),calculateur!B6*barême!D22,H25)</f>
        <v>#REF!</v>
      </c>
      <c r="H25" s="15" t="e">
        <f>IF(AND(calculateur!B4=barême!A22,calculateur!B5=2),(calculateur!B6*barême!D22)+(calculateur!B7*barême!E22),I25)</f>
        <v>#REF!</v>
      </c>
      <c r="I25" s="15" t="e">
        <f>IF(AND(calculateur!B4=barême!A22,calculateur!B5&gt;=3),(calculateur!B6*barême!D22)+(calculateur!B7*barême!E22)+(calculateur!B8*barême!F22),#REF!)</f>
        <v>#REF!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2"/>
    </row>
    <row r="26" spans="5:26" ht="28.2" customHeight="1" x14ac:dyDescent="0.3"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</sheetData>
  <sheetProtection password="9251" sheet="1" objects="1" scenarios="1"/>
  <mergeCells count="1">
    <mergeCell ref="A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4" sqref="D4"/>
    </sheetView>
  </sheetViews>
  <sheetFormatPr baseColWidth="10" defaultColWidth="16.33203125" defaultRowHeight="19.2" customHeight="1" x14ac:dyDescent="0.3"/>
  <cols>
    <col min="1" max="1" width="3.6640625" customWidth="1"/>
    <col min="2" max="3" width="19" customWidth="1"/>
    <col min="4" max="6" width="9.6640625" customWidth="1"/>
  </cols>
  <sheetData>
    <row r="1" spans="1:6" ht="19.2" customHeight="1" x14ac:dyDescent="0.3">
      <c r="B1" s="19" t="s">
        <v>0</v>
      </c>
      <c r="C1" s="19"/>
      <c r="D1" s="19"/>
      <c r="E1" s="19"/>
      <c r="F1" s="19"/>
    </row>
    <row r="2" spans="1:6" ht="24" customHeight="1" x14ac:dyDescent="0.3">
      <c r="B2" s="20" t="s">
        <v>1</v>
      </c>
      <c r="C2" s="20"/>
      <c r="D2" s="3" t="s">
        <v>2</v>
      </c>
      <c r="E2" s="3" t="s">
        <v>3</v>
      </c>
      <c r="F2" s="3" t="s">
        <v>4</v>
      </c>
    </row>
    <row r="3" spans="1:6" ht="19.2" customHeight="1" x14ac:dyDescent="0.3">
      <c r="B3" s="3" t="s">
        <v>5</v>
      </c>
      <c r="C3" s="3" t="s">
        <v>6</v>
      </c>
      <c r="D3" s="3"/>
      <c r="E3" s="3"/>
      <c r="F3" s="3"/>
    </row>
    <row r="4" spans="1:6" ht="19.2" customHeight="1" x14ac:dyDescent="0.25">
      <c r="A4">
        <v>1</v>
      </c>
      <c r="B4" s="2">
        <v>0</v>
      </c>
      <c r="C4" s="2">
        <v>35000</v>
      </c>
      <c r="D4" s="1">
        <v>0.9</v>
      </c>
      <c r="E4" s="1">
        <v>0.95</v>
      </c>
      <c r="F4" s="1">
        <v>0.95</v>
      </c>
    </row>
    <row r="5" spans="1:6" ht="19.2" customHeight="1" x14ac:dyDescent="0.25">
      <c r="A5">
        <v>2</v>
      </c>
      <c r="B5" s="2">
        <v>35001</v>
      </c>
      <c r="C5" s="2">
        <v>40000</v>
      </c>
      <c r="D5" s="1">
        <v>0.85</v>
      </c>
      <c r="E5" s="1">
        <v>0.9</v>
      </c>
      <c r="F5" s="1">
        <v>0.95</v>
      </c>
    </row>
    <row r="6" spans="1:6" ht="19.2" customHeight="1" x14ac:dyDescent="0.25">
      <c r="A6">
        <v>3</v>
      </c>
      <c r="B6" s="2">
        <v>40001</v>
      </c>
      <c r="C6" s="2">
        <v>45000</v>
      </c>
      <c r="D6" s="1">
        <v>0.8</v>
      </c>
      <c r="E6" s="1">
        <v>0.85</v>
      </c>
      <c r="F6" s="1">
        <v>0.9</v>
      </c>
    </row>
    <row r="7" spans="1:6" ht="19.2" customHeight="1" x14ac:dyDescent="0.25">
      <c r="A7">
        <v>4</v>
      </c>
      <c r="B7" s="2">
        <v>45001</v>
      </c>
      <c r="C7" s="2">
        <v>50000</v>
      </c>
      <c r="D7" s="1">
        <v>0.75</v>
      </c>
      <c r="E7" s="1">
        <v>0.8</v>
      </c>
      <c r="F7" s="1">
        <v>0.85</v>
      </c>
    </row>
    <row r="8" spans="1:6" ht="19.2" customHeight="1" x14ac:dyDescent="0.25">
      <c r="A8">
        <v>5</v>
      </c>
      <c r="B8" s="2">
        <v>50001</v>
      </c>
      <c r="C8" s="2">
        <v>55000</v>
      </c>
      <c r="D8" s="1">
        <v>0.7</v>
      </c>
      <c r="E8" s="1">
        <v>0.75</v>
      </c>
      <c r="F8" s="1">
        <v>0.8</v>
      </c>
    </row>
    <row r="9" spans="1:6" ht="19.2" customHeight="1" x14ac:dyDescent="0.25">
      <c r="A9">
        <v>6</v>
      </c>
      <c r="B9" s="2">
        <v>55001</v>
      </c>
      <c r="C9" s="2">
        <v>60000</v>
      </c>
      <c r="D9" s="1">
        <v>0.65</v>
      </c>
      <c r="E9" s="1">
        <v>0.7</v>
      </c>
      <c r="F9" s="1">
        <v>0.75</v>
      </c>
    </row>
    <row r="10" spans="1:6" ht="19.2" customHeight="1" x14ac:dyDescent="0.25">
      <c r="A10">
        <v>7</v>
      </c>
      <c r="B10" s="2">
        <v>60001</v>
      </c>
      <c r="C10" s="2">
        <v>65000</v>
      </c>
      <c r="D10" s="1">
        <v>0.6</v>
      </c>
      <c r="E10" s="1">
        <v>0.65</v>
      </c>
      <c r="F10" s="1">
        <v>0.7</v>
      </c>
    </row>
    <row r="11" spans="1:6" ht="19.2" customHeight="1" x14ac:dyDescent="0.25">
      <c r="A11">
        <v>8</v>
      </c>
      <c r="B11" s="2">
        <v>65001</v>
      </c>
      <c r="C11" s="2">
        <v>70000</v>
      </c>
      <c r="D11" s="1">
        <v>0.55000000000000004</v>
      </c>
      <c r="E11" s="1">
        <v>0.6</v>
      </c>
      <c r="F11" s="1">
        <v>0.65</v>
      </c>
    </row>
    <row r="12" spans="1:6" ht="19.2" customHeight="1" x14ac:dyDescent="0.25">
      <c r="A12">
        <v>9</v>
      </c>
      <c r="B12" s="2">
        <v>70001</v>
      </c>
      <c r="C12" s="2">
        <v>75000</v>
      </c>
      <c r="D12" s="1">
        <v>0.5</v>
      </c>
      <c r="E12" s="1">
        <v>0.55000000000000004</v>
      </c>
      <c r="F12" s="1">
        <v>0.6</v>
      </c>
    </row>
    <row r="13" spans="1:6" ht="19.2" customHeight="1" x14ac:dyDescent="0.25">
      <c r="A13">
        <v>10</v>
      </c>
      <c r="B13" s="2">
        <v>75001</v>
      </c>
      <c r="C13" s="2">
        <v>80000</v>
      </c>
      <c r="D13" s="1">
        <v>0.45</v>
      </c>
      <c r="E13" s="1">
        <v>0.5</v>
      </c>
      <c r="F13" s="1">
        <v>0.55000000000000004</v>
      </c>
    </row>
    <row r="14" spans="1:6" ht="19.2" customHeight="1" x14ac:dyDescent="0.25">
      <c r="A14">
        <v>11</v>
      </c>
      <c r="B14" s="2">
        <v>80001</v>
      </c>
      <c r="C14" s="2">
        <v>85000</v>
      </c>
      <c r="D14" s="1">
        <v>0.4</v>
      </c>
      <c r="E14" s="1">
        <v>0.45</v>
      </c>
      <c r="F14" s="1">
        <v>0.5</v>
      </c>
    </row>
    <row r="15" spans="1:6" ht="19.2" customHeight="1" x14ac:dyDescent="0.25">
      <c r="A15">
        <v>12</v>
      </c>
      <c r="B15" s="2">
        <v>85001</v>
      </c>
      <c r="C15" s="2">
        <v>90000</v>
      </c>
      <c r="D15" s="1">
        <v>0.35</v>
      </c>
      <c r="E15" s="1">
        <v>0.4</v>
      </c>
      <c r="F15" s="1">
        <v>0.45</v>
      </c>
    </row>
    <row r="16" spans="1:6" ht="19.2" customHeight="1" x14ac:dyDescent="0.25">
      <c r="A16">
        <v>13</v>
      </c>
      <c r="B16" s="2">
        <v>90001</v>
      </c>
      <c r="C16" s="2">
        <v>95000</v>
      </c>
      <c r="D16" s="1">
        <v>0.3</v>
      </c>
      <c r="E16" s="1">
        <v>0.35</v>
      </c>
      <c r="F16" s="1">
        <v>0.4</v>
      </c>
    </row>
    <row r="17" spans="1:6" ht="19.2" customHeight="1" x14ac:dyDescent="0.25">
      <c r="A17">
        <v>14</v>
      </c>
      <c r="B17" s="2">
        <v>95001</v>
      </c>
      <c r="C17" s="2">
        <v>100000</v>
      </c>
      <c r="D17" s="1">
        <v>0.25</v>
      </c>
      <c r="E17" s="1">
        <v>0.3</v>
      </c>
      <c r="F17" s="1">
        <v>0.35</v>
      </c>
    </row>
    <row r="18" spans="1:6" ht="19.2" customHeight="1" x14ac:dyDescent="0.25">
      <c r="A18">
        <v>15</v>
      </c>
      <c r="B18" s="2">
        <v>100001</v>
      </c>
      <c r="C18" s="2">
        <v>105000</v>
      </c>
      <c r="D18" s="1">
        <v>0.2</v>
      </c>
      <c r="E18" s="1">
        <v>0.25</v>
      </c>
      <c r="F18" s="1">
        <v>0.3</v>
      </c>
    </row>
    <row r="19" spans="1:6" ht="19.2" customHeight="1" x14ac:dyDescent="0.25">
      <c r="A19">
        <v>16</v>
      </c>
      <c r="B19" s="2">
        <v>105001</v>
      </c>
      <c r="C19" s="2">
        <v>110000</v>
      </c>
      <c r="D19" s="1">
        <v>0.15</v>
      </c>
      <c r="E19" s="1">
        <v>0.2</v>
      </c>
      <c r="F19" s="1">
        <v>0.25</v>
      </c>
    </row>
    <row r="20" spans="1:6" ht="19.2" customHeight="1" x14ac:dyDescent="0.3">
      <c r="A20">
        <v>17</v>
      </c>
      <c r="B20" s="2">
        <v>110001</v>
      </c>
      <c r="C20" s="2">
        <v>115000</v>
      </c>
      <c r="D20" s="1">
        <v>0.1</v>
      </c>
      <c r="E20" s="1">
        <v>0.15</v>
      </c>
      <c r="F20" s="1">
        <v>0.2</v>
      </c>
    </row>
    <row r="21" spans="1:6" ht="19.2" customHeight="1" x14ac:dyDescent="0.3">
      <c r="A21">
        <v>18</v>
      </c>
      <c r="B21" s="2">
        <v>115001</v>
      </c>
      <c r="C21" s="2">
        <v>120000</v>
      </c>
      <c r="D21" s="1">
        <v>0.05</v>
      </c>
      <c r="E21" s="1">
        <v>0.1</v>
      </c>
      <c r="F21" s="1">
        <v>0.15</v>
      </c>
    </row>
    <row r="22" spans="1:6" ht="19.2" customHeight="1" x14ac:dyDescent="0.3">
      <c r="A22">
        <v>19</v>
      </c>
      <c r="B22" s="2">
        <v>120001</v>
      </c>
      <c r="C22" s="2"/>
      <c r="D22" s="1">
        <v>0</v>
      </c>
      <c r="E22" s="1">
        <v>0</v>
      </c>
      <c r="F22" s="1">
        <v>0</v>
      </c>
    </row>
  </sheetData>
  <sheetProtection password="B896" sheet="1" objects="1" scenarios="1"/>
  <mergeCells count="2">
    <mergeCell ref="B1:F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calculateur</vt:lpstr>
      <vt:lpstr>barême</vt:lpstr>
    </vt:vector>
  </TitlesOfParts>
  <Company>Ville de Nyon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Denisart Valérie</dc:creator>
  <cp:lastModifiedBy>Denisart Valérie</cp:lastModifiedBy>
  <dcterms:created xsi:type="dcterms:W3CDTF">2015-06-01T14:21:42Z</dcterms:created>
  <dcterms:modified xsi:type="dcterms:W3CDTF">2016-05-24T10:29:02Z</dcterms:modified>
</cp:coreProperties>
</file>